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ART.35\"/>
    </mc:Choice>
  </mc:AlternateContent>
  <bookViews>
    <workbookView xWindow="0" yWindow="0" windowWidth="13695" windowHeight="11520"/>
  </bookViews>
  <sheets>
    <sheet name="Reporte de Formatos" sheetId="1" r:id="rId1"/>
  </sheets>
  <definedNames>
    <definedName name="_xlnm._FilterDatabase" localSheetId="0" hidden="1">'Reporte de Formatos'!$A$7:$R$7</definedName>
  </definedNames>
  <calcPr calcId="162913"/>
</workbook>
</file>

<file path=xl/calcChain.xml><?xml version="1.0" encoding="utf-8"?>
<calcChain xmlns="http://schemas.openxmlformats.org/spreadsheetml/2006/main">
  <c r="M50" i="1" l="1"/>
  <c r="M44" i="1"/>
  <c r="M43" i="1"/>
  <c r="M42" i="1"/>
  <c r="M41" i="1"/>
  <c r="M34" i="1"/>
  <c r="M32" i="1"/>
  <c r="M30" i="1"/>
  <c r="M27" i="1"/>
  <c r="M26" i="1"/>
  <c r="M25" i="1"/>
  <c r="M24" i="1"/>
  <c r="M23" i="1"/>
  <c r="M22" i="1"/>
  <c r="M21" i="1"/>
  <c r="M19" i="1"/>
  <c r="M18" i="1"/>
  <c r="L50" i="1"/>
  <c r="L44" i="1"/>
  <c r="L43" i="1"/>
  <c r="L42" i="1"/>
  <c r="L41" i="1"/>
  <c r="L34" i="1"/>
  <c r="L32" i="1"/>
  <c r="L30" i="1"/>
  <c r="L27" i="1"/>
  <c r="L26" i="1"/>
  <c r="L25" i="1"/>
  <c r="L24" i="1"/>
  <c r="L23" i="1"/>
  <c r="L22" i="1"/>
  <c r="L21" i="1"/>
  <c r="L19" i="1"/>
  <c r="L18" i="1"/>
  <c r="K50" i="1"/>
  <c r="K44" i="1"/>
  <c r="K43" i="1"/>
  <c r="K42" i="1"/>
  <c r="K41" i="1"/>
  <c r="K34" i="1"/>
  <c r="K32" i="1"/>
  <c r="K30" i="1"/>
  <c r="K27" i="1"/>
  <c r="K26" i="1"/>
  <c r="K25" i="1"/>
  <c r="K24" i="1"/>
  <c r="K23" i="1"/>
  <c r="K22" i="1"/>
  <c r="K21" i="1"/>
  <c r="K19" i="1"/>
  <c r="K18" i="1"/>
  <c r="J50" i="1"/>
  <c r="J44" i="1"/>
  <c r="J43" i="1"/>
  <c r="J42" i="1"/>
  <c r="J41" i="1"/>
  <c r="J34" i="1"/>
  <c r="J32" i="1"/>
  <c r="J30" i="1"/>
  <c r="J27" i="1"/>
  <c r="J26" i="1"/>
  <c r="J25" i="1"/>
  <c r="J24" i="1"/>
  <c r="J23" i="1"/>
  <c r="J22" i="1"/>
  <c r="J21" i="1"/>
  <c r="J19" i="1"/>
  <c r="J18" i="1"/>
  <c r="I50" i="1"/>
  <c r="I44" i="1"/>
  <c r="I43" i="1"/>
  <c r="I42" i="1"/>
  <c r="I41" i="1"/>
  <c r="I34" i="1"/>
  <c r="I32" i="1"/>
  <c r="I30" i="1"/>
  <c r="I27" i="1"/>
  <c r="I26" i="1"/>
  <c r="I25" i="1"/>
  <c r="I24" i="1"/>
  <c r="I23" i="1"/>
  <c r="I22" i="1"/>
  <c r="I21" i="1"/>
  <c r="I19" i="1"/>
  <c r="I18" i="1"/>
  <c r="H50" i="1"/>
  <c r="H44" i="1"/>
  <c r="H43" i="1"/>
  <c r="H42" i="1"/>
  <c r="H41" i="1"/>
  <c r="H34" i="1"/>
  <c r="H32" i="1"/>
  <c r="H30" i="1"/>
  <c r="H27" i="1"/>
  <c r="H26" i="1"/>
  <c r="H25" i="1"/>
  <c r="H24" i="1"/>
  <c r="H23" i="1"/>
  <c r="H22" i="1"/>
  <c r="H21" i="1"/>
  <c r="H19" i="1"/>
  <c r="H18" i="1"/>
</calcChain>
</file>

<file path=xl/sharedStrings.xml><?xml version="1.0" encoding="utf-8"?>
<sst xmlns="http://schemas.openxmlformats.org/spreadsheetml/2006/main" count="238" uniqueCount="97">
  <si>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</si>
  <si>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</si>
  <si>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</si>
  <si>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</si>
  <si>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</si>
  <si>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</si>
  <si>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</si>
  <si>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</si>
  <si>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</si>
  <si>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</si>
  <si>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</si>
  <si>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</si>
  <si>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</si>
  <si>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</si>
  <si>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</si>
  <si>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</si>
  <si>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</si>
  <si>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</si>
  <si>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</si>
  <si>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</si>
  <si>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</si>
  <si>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</si>
  <si>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</si>
  <si>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</si>
  <si>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</si>
  <si>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</si>
  <si>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</si>
  <si>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</si>
  <si>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</si>
  <si>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</si>
  <si>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</si>
  <si>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</si>
  <si>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</si>
  <si>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</si>
  <si>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</si>
  <si>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</si>
  <si>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</si>
  <si>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</si>
  <si>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</si>
  <si>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</si>
  <si>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</si>
  <si>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</si>
  <si>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</si>
  <si>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</si>
  <si>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</si>
  <si>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</si>
  <si>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</si>
  <si>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</si>
  <si>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</si>
  <si>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</si>
  <si>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Sueldo base </t>
  </si>
  <si>
    <t>Prima quinquenal por años de antigüedad </t>
  </si>
  <si>
    <t>Estímulos por año de servicio</t>
  </si>
  <si>
    <t>Primas vacacionales</t>
  </si>
  <si>
    <t>Aguinaldo</t>
  </si>
  <si>
    <t>Compensación por material didáctico</t>
  </si>
  <si>
    <t>Aportaciones al IMSS</t>
  </si>
  <si>
    <t>Prestaciones por condiciones establecidas en el contrato colectivo de trabajo</t>
  </si>
  <si>
    <t>Material de apoyo informativo</t>
  </si>
  <si>
    <t>Material de limpieza</t>
  </si>
  <si>
    <t>Materiales y suministros para planteles educativos</t>
  </si>
  <si>
    <t xml:space="preserve">Productos alimenticios para personas derivado de la prestación de servicios públicos en unidades de salud y educativas </t>
  </si>
  <si>
    <t>Material eléctrico y electrónico</t>
  </si>
  <si>
    <t xml:space="preserve">Plaguicidas, abonos y fertilizantes </t>
  </si>
  <si>
    <t xml:space="preserve">Medicinas y productos farmacéuticos </t>
  </si>
  <si>
    <t>Materiales y suministros para laboratorio</t>
  </si>
  <si>
    <t>Combustibles, lubricantes y aditivos</t>
  </si>
  <si>
    <t>Vestuario y uniformes</t>
  </si>
  <si>
    <t>Artículos deportivos</t>
  </si>
  <si>
    <t>Refacciones y accesorios menores</t>
  </si>
  <si>
    <t>Servicio de energía eléctrica</t>
  </si>
  <si>
    <t>Servicios de conducción de señales</t>
  </si>
  <si>
    <t>Servicio postal</t>
  </si>
  <si>
    <t>Otras asesorías para la operación de programas</t>
  </si>
  <si>
    <t xml:space="preserve">Auditorias, evaluaciones, dictamenes fiscales </t>
  </si>
  <si>
    <t>Otros servicios profesionales</t>
  </si>
  <si>
    <t>Servicios de capacitación a servidores públicos</t>
  </si>
  <si>
    <t xml:space="preserve">Comisiones bancarias </t>
  </si>
  <si>
    <t>Seguros a bienes patrimoniales</t>
  </si>
  <si>
    <t>Mantenimiento y conservación de inmuebles</t>
  </si>
  <si>
    <t>Mantenimiento y conservación de mobiliario y equipo de administración</t>
  </si>
  <si>
    <t xml:space="preserve">Reparación, mantenimiento y conservación de equipo de transporte </t>
  </si>
  <si>
    <t>Mantenimiento de maquinaria y equipo</t>
  </si>
  <si>
    <t xml:space="preserve">Pasajes terrestres nacionales para servidores públicos de mando en el desempeño de comisiones y funciones oficiales </t>
  </si>
  <si>
    <t>Autotransporte</t>
  </si>
  <si>
    <t xml:space="preserve">Viáticos servidores públicos </t>
  </si>
  <si>
    <t>Congresos y convenciones</t>
  </si>
  <si>
    <t>Placas, tarjetas de circulación</t>
  </si>
  <si>
    <t xml:space="preserve">Impuesto Predial </t>
  </si>
  <si>
    <t xml:space="preserve">Otros impuestos </t>
  </si>
  <si>
    <t xml:space="preserve">Impuestos sobre nóminas </t>
  </si>
  <si>
    <t xml:space="preserve">Otros servicios generales  </t>
  </si>
  <si>
    <t>Bienes informáticos</t>
  </si>
  <si>
    <t>Software</t>
  </si>
  <si>
    <t xml:space="preserve">Departamento de Recusos Financieros / Departameto de Planeación </t>
  </si>
  <si>
    <t>No hay nota</t>
  </si>
  <si>
    <t>https://so.secoem.michoacan.gob.mx/wp-content/uploads/2025/01/EstadoPresupuestoEgresos-Dic-2024.pdf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</si>
</sst>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xf numFmtId="0" fontId="4"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4" fillId="6" borderId="1" xfId="0" applyFont="1" applyFill="1" applyBorder="1" applyAlignment="1">
      <alignment horizontal="center" vertical="center" wrapText="1"/>
    </xf>
    <xf numFmtId="2" fontId="4" fillId="5" borderId="1" xfId="0"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2" fontId="3" fillId="3"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5/01/EstadoPresupuestoEgresos-Dic-2024.pdf" TargetMode="External"/><Relationship Id="rId1" Type="http://schemas.openxmlformats.org/officeDocument/2006/relationships/hyperlink" Target="https://so.secoem.michoacan.gob.mx/wp-content/uploads/2025/01/EstadoPresupuestoEgresos-Dic-2024.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tabSelected="1" topLeftCell="G2" zoomScale="64" zoomScaleNormal="64"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customWidth="1"/>
    <col min="5" max="5" width="31.7109375" customWidth="1"/>
    <col min="6" max="6" width="29.140625" customWidth="1"/>
    <col min="7" max="7" width="49.42578125" customWidth="1"/>
    <col min="8" max="8" width="41.42578125" bestFit="1" customWidth="1"/>
    <col min="9" max="9" width="42.7109375" bestFit="1" customWidth="1"/>
    <col min="10" max="10" width="45.7109375" bestFit="1" customWidth="1"/>
    <col min="11" max="11" width="42.85546875" bestFit="1" customWidth="1"/>
    <col min="12" max="12" width="23.85546875" customWidth="1"/>
    <col min="13" max="13" width="27.42578125" customWidth="1"/>
    <col min="14" max="14" width="32.7109375" customWidth="1"/>
    <col min="15" max="15" width="45.5703125" customWidth="1"/>
    <col min="16" max="16" width="32" customWidth="1"/>
    <col min="17" max="17" width="13.7109375" customWidth="1"/>
    <col min="18" max="18" width="8.7109375" customWidth="1"/>
  </cols>
  <sheetData>
    <row r="1" spans="1:18" hidden="1" x14ac:dyDescent="0.25">
      <c r="A1" t="s">
        <v>0</v>
      </c>
    </row>
    <row r="2" spans="1:18" x14ac:dyDescent="0.25">
      <c r="A2" s="21" t="s">
        <v>1</v>
      </c>
      <c r="B2" s="22"/>
      <c r="C2" s="22"/>
      <c r="D2" s="21" t="s">
        <v>2</v>
      </c>
      <c r="E2" s="22"/>
      <c r="F2" s="22"/>
      <c r="G2" s="21" t="s">
        <v>3</v>
      </c>
      <c r="H2" s="22"/>
      <c r="I2" s="22"/>
    </row>
    <row r="3" spans="1:18" x14ac:dyDescent="0.25">
      <c r="A3" s="23" t="s">
        <v>4</v>
      </c>
      <c r="B3" s="22"/>
      <c r="C3" s="22"/>
      <c r="D3" s="23" t="s">
        <v>4</v>
      </c>
      <c r="E3" s="22"/>
      <c r="F3" s="22"/>
      <c r="G3" s="23" t="s">
        <v>5</v>
      </c>
      <c r="H3" s="22"/>
      <c r="I3" s="22"/>
    </row>
    <row r="4" spans="1:18" hidden="1" x14ac:dyDescent="0.25">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21" t="s">
        <v>31</v>
      </c>
      <c r="B6" s="22"/>
      <c r="C6" s="22"/>
      <c r="D6" s="22"/>
      <c r="E6" s="22"/>
      <c r="F6" s="22"/>
      <c r="G6" s="22"/>
      <c r="H6" s="22"/>
      <c r="I6" s="22"/>
      <c r="J6" s="22"/>
      <c r="K6" s="22"/>
      <c r="L6" s="22"/>
      <c r="M6" s="22"/>
      <c r="N6" s="22"/>
      <c r="O6" s="22"/>
      <c r="P6" s="22"/>
      <c r="Q6" s="22"/>
      <c r="R6" s="22"/>
    </row>
    <row r="7" spans="1:18" ht="39" x14ac:dyDescent="0.25">
      <c r="A7" s="1" t="s">
        <v>32</v>
      </c>
      <c r="B7" s="1" t="s">
        <v>33</v>
      </c>
      <c r="C7" s="1" t="s">
        <v>34</v>
      </c>
      <c r="D7" s="1" t="s">
        <v>35</v>
      </c>
      <c r="E7" s="1" t="s">
        <v>36</v>
      </c>
      <c r="F7" s="1" t="s">
        <v>37</v>
      </c>
      <c r="G7" s="1" t="s">
        <v>38</v>
      </c>
      <c r="H7" s="15" t="s">
        <v>39</v>
      </c>
      <c r="I7" s="15" t="s">
        <v>40</v>
      </c>
      <c r="J7" s="15" t="s">
        <v>41</v>
      </c>
      <c r="K7" s="15" t="s">
        <v>42</v>
      </c>
      <c r="L7" s="15" t="s">
        <v>43</v>
      </c>
      <c r="M7" s="15" t="s">
        <v>44</v>
      </c>
      <c r="N7" s="15" t="s">
        <v>45</v>
      </c>
      <c r="O7" s="15" t="s">
        <v>46</v>
      </c>
      <c r="P7" s="15" t="s">
        <v>47</v>
      </c>
      <c r="Q7" s="15" t="s">
        <v>48</v>
      </c>
      <c r="R7" s="15" t="s">
        <v>49</v>
      </c>
    </row>
    <row r="8" spans="1:18" ht="45" x14ac:dyDescent="0.25">
      <c r="A8" s="2">
        <v>2024</v>
      </c>
      <c r="B8" s="4">
        <v>45566</v>
      </c>
      <c r="C8" s="4">
        <v>45657</v>
      </c>
      <c r="D8" s="5">
        <v>1000</v>
      </c>
      <c r="E8" s="5">
        <v>11000</v>
      </c>
      <c r="F8" s="9">
        <v>11301</v>
      </c>
      <c r="G8" s="5" t="s">
        <v>50</v>
      </c>
      <c r="H8" s="12">
        <v>34102430</v>
      </c>
      <c r="I8" s="12">
        <v>34102430</v>
      </c>
      <c r="J8" s="12">
        <v>34102430</v>
      </c>
      <c r="K8" s="12">
        <v>34102430</v>
      </c>
      <c r="L8" s="12">
        <v>34102430</v>
      </c>
      <c r="M8" s="12">
        <v>34102430</v>
      </c>
      <c r="N8" s="8"/>
      <c r="O8" s="20" t="s">
        <v>96</v>
      </c>
      <c r="P8" s="16" t="s">
        <v>94</v>
      </c>
      <c r="Q8" s="4">
        <v>45657</v>
      </c>
      <c r="R8" s="18" t="s">
        <v>95</v>
      </c>
    </row>
    <row r="9" spans="1:18" ht="45" x14ac:dyDescent="0.25">
      <c r="A9" s="2">
        <v>2024</v>
      </c>
      <c r="B9" s="4">
        <v>45566</v>
      </c>
      <c r="C9" s="4">
        <v>45657</v>
      </c>
      <c r="D9" s="5">
        <v>1000</v>
      </c>
      <c r="E9" s="5">
        <v>13000</v>
      </c>
      <c r="F9" s="10">
        <v>13101</v>
      </c>
      <c r="G9" s="5" t="s">
        <v>51</v>
      </c>
      <c r="H9" s="12">
        <v>29484782</v>
      </c>
      <c r="I9" s="12">
        <v>29484782</v>
      </c>
      <c r="J9" s="12">
        <v>29484782</v>
      </c>
      <c r="K9" s="12">
        <v>29484782</v>
      </c>
      <c r="L9" s="12">
        <v>29484782</v>
      </c>
      <c r="M9" s="12">
        <v>29484782</v>
      </c>
      <c r="N9" s="8"/>
      <c r="O9" s="20" t="s">
        <v>96</v>
      </c>
      <c r="P9" s="16" t="s">
        <v>94</v>
      </c>
      <c r="Q9" s="4">
        <v>45657</v>
      </c>
      <c r="R9" s="18" t="s">
        <v>95</v>
      </c>
    </row>
    <row r="10" spans="1:18" ht="45" x14ac:dyDescent="0.25">
      <c r="A10" s="2">
        <v>2024</v>
      </c>
      <c r="B10" s="4">
        <v>45566</v>
      </c>
      <c r="C10" s="4">
        <v>45657</v>
      </c>
      <c r="D10" s="5">
        <v>1000</v>
      </c>
      <c r="E10" s="5">
        <v>13000</v>
      </c>
      <c r="F10" s="10">
        <v>13103</v>
      </c>
      <c r="G10" s="5" t="s">
        <v>52</v>
      </c>
      <c r="H10" s="12">
        <v>4449958</v>
      </c>
      <c r="I10" s="12">
        <v>4449958</v>
      </c>
      <c r="J10" s="12">
        <v>4449958</v>
      </c>
      <c r="K10" s="12">
        <v>4449958</v>
      </c>
      <c r="L10" s="12">
        <v>4449958</v>
      </c>
      <c r="M10" s="12">
        <v>4449958</v>
      </c>
      <c r="N10" s="8"/>
      <c r="O10" s="20" t="s">
        <v>96</v>
      </c>
      <c r="P10" s="16" t="s">
        <v>94</v>
      </c>
      <c r="Q10" s="4">
        <v>45657</v>
      </c>
      <c r="R10" s="18" t="s">
        <v>95</v>
      </c>
    </row>
    <row r="11" spans="1:18" ht="45" x14ac:dyDescent="0.25">
      <c r="A11" s="2">
        <v>2024</v>
      </c>
      <c r="B11" s="4">
        <v>45566</v>
      </c>
      <c r="C11" s="4">
        <v>45657</v>
      </c>
      <c r="D11" s="5">
        <v>1000</v>
      </c>
      <c r="E11" s="6">
        <v>13000</v>
      </c>
      <c r="F11" s="10">
        <v>13201</v>
      </c>
      <c r="G11" s="5" t="s">
        <v>53</v>
      </c>
      <c r="H11" s="12">
        <v>1628000</v>
      </c>
      <c r="I11" s="12">
        <v>1628000</v>
      </c>
      <c r="J11" s="12">
        <v>1628000</v>
      </c>
      <c r="K11" s="12">
        <v>1628000</v>
      </c>
      <c r="L11" s="12">
        <v>1628000</v>
      </c>
      <c r="M11" s="12">
        <v>1628000</v>
      </c>
      <c r="N11" s="8"/>
      <c r="O11" s="20" t="s">
        <v>96</v>
      </c>
      <c r="P11" s="16" t="s">
        <v>94</v>
      </c>
      <c r="Q11" s="4">
        <v>45657</v>
      </c>
      <c r="R11" s="18" t="s">
        <v>95</v>
      </c>
    </row>
    <row r="12" spans="1:18" ht="45" x14ac:dyDescent="0.25">
      <c r="A12" s="2">
        <v>2024</v>
      </c>
      <c r="B12" s="4">
        <v>45566</v>
      </c>
      <c r="C12" s="4">
        <v>45657</v>
      </c>
      <c r="D12" s="5">
        <v>1000</v>
      </c>
      <c r="E12" s="6">
        <v>13000</v>
      </c>
      <c r="F12" s="10">
        <v>13202</v>
      </c>
      <c r="G12" s="5" t="s">
        <v>54</v>
      </c>
      <c r="H12" s="13">
        <v>3350000</v>
      </c>
      <c r="I12" s="13">
        <v>3350000</v>
      </c>
      <c r="J12" s="13">
        <v>3350000</v>
      </c>
      <c r="K12" s="13">
        <v>3350000</v>
      </c>
      <c r="L12" s="13">
        <v>3350000</v>
      </c>
      <c r="M12" s="13">
        <v>3350000</v>
      </c>
      <c r="N12" s="8"/>
      <c r="O12" s="20" t="s">
        <v>96</v>
      </c>
      <c r="P12" s="16" t="s">
        <v>94</v>
      </c>
      <c r="Q12" s="4">
        <v>45657</v>
      </c>
      <c r="R12" s="18" t="s">
        <v>95</v>
      </c>
    </row>
    <row r="13" spans="1:18" ht="45" x14ac:dyDescent="0.25">
      <c r="A13" s="2">
        <v>2024</v>
      </c>
      <c r="B13" s="4">
        <v>45566</v>
      </c>
      <c r="C13" s="4">
        <v>45657</v>
      </c>
      <c r="D13" s="5">
        <v>1000</v>
      </c>
      <c r="E13" s="6">
        <v>13000</v>
      </c>
      <c r="F13" s="10">
        <v>13409</v>
      </c>
      <c r="G13" s="5" t="s">
        <v>55</v>
      </c>
      <c r="H13" s="12">
        <v>476000</v>
      </c>
      <c r="I13" s="12">
        <v>476000</v>
      </c>
      <c r="J13" s="12">
        <v>476000</v>
      </c>
      <c r="K13" s="12">
        <v>476000</v>
      </c>
      <c r="L13" s="12">
        <v>476000</v>
      </c>
      <c r="M13" s="12">
        <v>476000</v>
      </c>
      <c r="N13" s="8"/>
      <c r="O13" s="20" t="s">
        <v>96</v>
      </c>
      <c r="P13" s="16" t="s">
        <v>94</v>
      </c>
      <c r="Q13" s="4">
        <v>45657</v>
      </c>
      <c r="R13" s="18" t="s">
        <v>95</v>
      </c>
    </row>
    <row r="14" spans="1:18" ht="45" x14ac:dyDescent="0.25">
      <c r="A14" s="2">
        <v>2024</v>
      </c>
      <c r="B14" s="4">
        <v>45566</v>
      </c>
      <c r="C14" s="4">
        <v>45657</v>
      </c>
      <c r="D14" s="5">
        <v>1000</v>
      </c>
      <c r="E14" s="6">
        <v>14000</v>
      </c>
      <c r="F14" s="10">
        <v>14103</v>
      </c>
      <c r="G14" s="5" t="s">
        <v>56</v>
      </c>
      <c r="H14" s="12">
        <v>4701972</v>
      </c>
      <c r="I14" s="12">
        <v>4701972</v>
      </c>
      <c r="J14" s="12">
        <v>4701972</v>
      </c>
      <c r="K14" s="12">
        <v>4701972</v>
      </c>
      <c r="L14" s="12">
        <v>4701972</v>
      </c>
      <c r="M14" s="12">
        <v>4701972</v>
      </c>
      <c r="N14" s="8"/>
      <c r="O14" s="20" t="s">
        <v>96</v>
      </c>
      <c r="P14" s="16" t="s">
        <v>94</v>
      </c>
      <c r="Q14" s="4">
        <v>45657</v>
      </c>
      <c r="R14" s="18" t="s">
        <v>95</v>
      </c>
    </row>
    <row r="15" spans="1:18" ht="45" x14ac:dyDescent="0.25">
      <c r="A15" s="2">
        <v>2024</v>
      </c>
      <c r="B15" s="4">
        <v>45566</v>
      </c>
      <c r="C15" s="4">
        <v>45657</v>
      </c>
      <c r="D15" s="5">
        <v>1000</v>
      </c>
      <c r="E15" s="6">
        <v>15000</v>
      </c>
      <c r="F15" s="10">
        <v>15401</v>
      </c>
      <c r="G15" s="5" t="s">
        <v>57</v>
      </c>
      <c r="H15" s="12">
        <v>5068896</v>
      </c>
      <c r="I15" s="12">
        <v>5068896</v>
      </c>
      <c r="J15" s="12">
        <v>5068896</v>
      </c>
      <c r="K15" s="12">
        <v>5068896</v>
      </c>
      <c r="L15" s="12">
        <v>5068896</v>
      </c>
      <c r="M15" s="12">
        <v>5068896</v>
      </c>
      <c r="N15" s="8"/>
      <c r="O15" s="20" t="s">
        <v>96</v>
      </c>
      <c r="P15" s="16" t="s">
        <v>94</v>
      </c>
      <c r="Q15" s="4">
        <v>45657</v>
      </c>
      <c r="R15" s="18" t="s">
        <v>95</v>
      </c>
    </row>
    <row r="16" spans="1:18" ht="45" x14ac:dyDescent="0.25">
      <c r="A16" s="2">
        <v>2024</v>
      </c>
      <c r="B16" s="4">
        <v>45566</v>
      </c>
      <c r="C16" s="4">
        <v>45657</v>
      </c>
      <c r="D16" s="5">
        <v>2000</v>
      </c>
      <c r="E16" s="5">
        <v>21000</v>
      </c>
      <c r="F16" s="10">
        <v>21501</v>
      </c>
      <c r="G16" s="5" t="s">
        <v>58</v>
      </c>
      <c r="H16" s="12">
        <v>4000</v>
      </c>
      <c r="I16" s="12">
        <v>4000</v>
      </c>
      <c r="J16" s="12">
        <v>4000</v>
      </c>
      <c r="K16" s="12">
        <v>4000</v>
      </c>
      <c r="L16" s="12">
        <v>4000</v>
      </c>
      <c r="M16" s="12">
        <v>4000</v>
      </c>
      <c r="N16" s="8"/>
      <c r="O16" s="20" t="s">
        <v>96</v>
      </c>
      <c r="P16" s="16" t="s">
        <v>94</v>
      </c>
      <c r="Q16" s="4">
        <v>45657</v>
      </c>
      <c r="R16" s="18" t="s">
        <v>95</v>
      </c>
    </row>
    <row r="17" spans="1:18" ht="45" x14ac:dyDescent="0.25">
      <c r="A17" s="2">
        <v>2024</v>
      </c>
      <c r="B17" s="4">
        <v>45566</v>
      </c>
      <c r="C17" s="4">
        <v>45657</v>
      </c>
      <c r="D17" s="5">
        <v>2000</v>
      </c>
      <c r="E17" s="6">
        <v>21000</v>
      </c>
      <c r="F17" s="10">
        <v>21601</v>
      </c>
      <c r="G17" s="5" t="s">
        <v>59</v>
      </c>
      <c r="H17" s="12">
        <v>120935</v>
      </c>
      <c r="I17" s="12">
        <v>120935</v>
      </c>
      <c r="J17" s="12">
        <v>120935</v>
      </c>
      <c r="K17" s="12">
        <v>120935</v>
      </c>
      <c r="L17" s="12">
        <v>120935</v>
      </c>
      <c r="M17" s="12">
        <v>120935</v>
      </c>
      <c r="N17" s="8"/>
      <c r="O17" s="20" t="s">
        <v>96</v>
      </c>
      <c r="P17" s="16" t="s">
        <v>94</v>
      </c>
      <c r="Q17" s="4">
        <v>45657</v>
      </c>
      <c r="R17" s="18" t="s">
        <v>95</v>
      </c>
    </row>
    <row r="18" spans="1:18" ht="45" x14ac:dyDescent="0.25">
      <c r="A18" s="2">
        <v>2024</v>
      </c>
      <c r="B18" s="4">
        <v>45566</v>
      </c>
      <c r="C18" s="4">
        <v>45657</v>
      </c>
      <c r="D18" s="5">
        <v>2000</v>
      </c>
      <c r="E18" s="5">
        <v>21000</v>
      </c>
      <c r="F18" s="10">
        <v>21701</v>
      </c>
      <c r="G18" s="5" t="s">
        <v>60</v>
      </c>
      <c r="H18" s="12">
        <f>128000+55211+150622</f>
        <v>333833</v>
      </c>
      <c r="I18" s="12">
        <f>128000+55211+150622</f>
        <v>333833</v>
      </c>
      <c r="J18" s="12">
        <f>128000+55211+150622</f>
        <v>333833</v>
      </c>
      <c r="K18" s="12">
        <f t="shared" ref="K18:M18" si="0">128000+55211+150622</f>
        <v>333833</v>
      </c>
      <c r="L18" s="12">
        <f t="shared" si="0"/>
        <v>333833</v>
      </c>
      <c r="M18" s="12">
        <f t="shared" si="0"/>
        <v>333833</v>
      </c>
      <c r="N18" s="8"/>
      <c r="O18" s="20" t="s">
        <v>96</v>
      </c>
      <c r="P18" s="16" t="s">
        <v>94</v>
      </c>
      <c r="Q18" s="4">
        <v>45657</v>
      </c>
      <c r="R18" s="18" t="s">
        <v>95</v>
      </c>
    </row>
    <row r="19" spans="1:18" ht="45" x14ac:dyDescent="0.25">
      <c r="A19" s="2">
        <v>2024</v>
      </c>
      <c r="B19" s="4">
        <v>45566</v>
      </c>
      <c r="C19" s="4">
        <v>45657</v>
      </c>
      <c r="D19" s="5">
        <v>2000</v>
      </c>
      <c r="E19" s="6">
        <v>22000</v>
      </c>
      <c r="F19" s="10">
        <v>22102</v>
      </c>
      <c r="G19" s="5" t="s">
        <v>61</v>
      </c>
      <c r="H19" s="12">
        <f>124500+35817+2000+17819</f>
        <v>180136</v>
      </c>
      <c r="I19" s="12">
        <f>124500+35817+2000+17819</f>
        <v>180136</v>
      </c>
      <c r="J19" s="12">
        <f>124500+35817+2000+17819</f>
        <v>180136</v>
      </c>
      <c r="K19" s="12">
        <f t="shared" ref="K19:M19" si="1">124500+35817+2000+17819</f>
        <v>180136</v>
      </c>
      <c r="L19" s="12">
        <f t="shared" si="1"/>
        <v>180136</v>
      </c>
      <c r="M19" s="12">
        <f t="shared" si="1"/>
        <v>180136</v>
      </c>
      <c r="N19" s="8"/>
      <c r="O19" s="20" t="s">
        <v>96</v>
      </c>
      <c r="P19" s="16" t="s">
        <v>94</v>
      </c>
      <c r="Q19" s="4">
        <v>45657</v>
      </c>
      <c r="R19" s="18" t="s">
        <v>95</v>
      </c>
    </row>
    <row r="20" spans="1:18" ht="45" x14ac:dyDescent="0.25">
      <c r="A20" s="2">
        <v>2024</v>
      </c>
      <c r="B20" s="4">
        <v>45566</v>
      </c>
      <c r="C20" s="4">
        <v>45657</v>
      </c>
      <c r="D20" s="5">
        <v>2000</v>
      </c>
      <c r="E20" s="6">
        <v>24000</v>
      </c>
      <c r="F20" s="10">
        <v>24601</v>
      </c>
      <c r="G20" s="5" t="s">
        <v>62</v>
      </c>
      <c r="H20" s="12">
        <v>43000</v>
      </c>
      <c r="I20" s="12">
        <v>43001</v>
      </c>
      <c r="J20" s="12">
        <v>43002</v>
      </c>
      <c r="K20" s="12">
        <v>43003</v>
      </c>
      <c r="L20" s="12">
        <v>43004</v>
      </c>
      <c r="M20" s="12">
        <v>43005</v>
      </c>
      <c r="N20" s="8"/>
      <c r="O20" s="20" t="s">
        <v>96</v>
      </c>
      <c r="P20" s="16" t="s">
        <v>94</v>
      </c>
      <c r="Q20" s="4">
        <v>45657</v>
      </c>
      <c r="R20" s="18" t="s">
        <v>95</v>
      </c>
    </row>
    <row r="21" spans="1:18" ht="45" x14ac:dyDescent="0.25">
      <c r="A21" s="3">
        <v>2024</v>
      </c>
      <c r="B21" s="4">
        <v>45566</v>
      </c>
      <c r="C21" s="4">
        <v>45657</v>
      </c>
      <c r="D21" s="7">
        <v>2000</v>
      </c>
      <c r="E21" s="7">
        <v>25000</v>
      </c>
      <c r="F21" s="3">
        <v>25201</v>
      </c>
      <c r="G21" s="7" t="s">
        <v>63</v>
      </c>
      <c r="H21" s="14">
        <f>34000</f>
        <v>34000</v>
      </c>
      <c r="I21" s="14">
        <f>34000</f>
        <v>34000</v>
      </c>
      <c r="J21" s="14">
        <f>34000</f>
        <v>34000</v>
      </c>
      <c r="K21" s="14">
        <f>34000</f>
        <v>34000</v>
      </c>
      <c r="L21" s="14">
        <f>34000</f>
        <v>34000</v>
      </c>
      <c r="M21" s="14">
        <f>34000</f>
        <v>34000</v>
      </c>
      <c r="N21" s="8"/>
      <c r="O21" s="20" t="s">
        <v>96</v>
      </c>
      <c r="P21" s="17" t="s">
        <v>94</v>
      </c>
      <c r="Q21" s="4">
        <v>45657</v>
      </c>
      <c r="R21" s="19" t="s">
        <v>95</v>
      </c>
    </row>
    <row r="22" spans="1:18" ht="45" x14ac:dyDescent="0.25">
      <c r="A22" s="3">
        <v>2024</v>
      </c>
      <c r="B22" s="4">
        <v>45566</v>
      </c>
      <c r="C22" s="4">
        <v>45657</v>
      </c>
      <c r="D22" s="7">
        <v>2000</v>
      </c>
      <c r="E22" s="7">
        <v>25000</v>
      </c>
      <c r="F22" s="3">
        <v>25301</v>
      </c>
      <c r="G22" s="7" t="s">
        <v>64</v>
      </c>
      <c r="H22" s="14">
        <f>25301+2000</f>
        <v>27301</v>
      </c>
      <c r="I22" s="14">
        <f>25301+2000</f>
        <v>27301</v>
      </c>
      <c r="J22" s="14">
        <f>25301+2000</f>
        <v>27301</v>
      </c>
      <c r="K22" s="14">
        <f t="shared" ref="K22:M22" si="2">25301+2000</f>
        <v>27301</v>
      </c>
      <c r="L22" s="14">
        <f t="shared" si="2"/>
        <v>27301</v>
      </c>
      <c r="M22" s="14">
        <f t="shared" si="2"/>
        <v>27301</v>
      </c>
      <c r="N22" s="8"/>
      <c r="O22" s="20" t="s">
        <v>96</v>
      </c>
      <c r="P22" s="17" t="s">
        <v>94</v>
      </c>
      <c r="Q22" s="4">
        <v>45657</v>
      </c>
      <c r="R22" s="19" t="s">
        <v>95</v>
      </c>
    </row>
    <row r="23" spans="1:18" ht="45" x14ac:dyDescent="0.25">
      <c r="A23" s="3">
        <v>2024</v>
      </c>
      <c r="B23" s="4">
        <v>45566</v>
      </c>
      <c r="C23" s="4">
        <v>45657</v>
      </c>
      <c r="D23" s="7">
        <v>2000</v>
      </c>
      <c r="E23" s="7">
        <v>25000</v>
      </c>
      <c r="F23" s="3">
        <v>25501</v>
      </c>
      <c r="G23" s="7" t="s">
        <v>65</v>
      </c>
      <c r="H23" s="14">
        <f>25576</f>
        <v>25576</v>
      </c>
      <c r="I23" s="14">
        <f>25576</f>
        <v>25576</v>
      </c>
      <c r="J23" s="14">
        <f>25576</f>
        <v>25576</v>
      </c>
      <c r="K23" s="14">
        <f>25576</f>
        <v>25576</v>
      </c>
      <c r="L23" s="14">
        <f>25576</f>
        <v>25576</v>
      </c>
      <c r="M23" s="14">
        <f>25576</f>
        <v>25576</v>
      </c>
      <c r="N23" s="8"/>
      <c r="O23" s="20" t="s">
        <v>96</v>
      </c>
      <c r="P23" s="17" t="s">
        <v>94</v>
      </c>
      <c r="Q23" s="4">
        <v>45657</v>
      </c>
      <c r="R23" s="19" t="s">
        <v>95</v>
      </c>
    </row>
    <row r="24" spans="1:18" ht="45" x14ac:dyDescent="0.25">
      <c r="A24" s="2">
        <v>2024</v>
      </c>
      <c r="B24" s="4">
        <v>45566</v>
      </c>
      <c r="C24" s="4">
        <v>45657</v>
      </c>
      <c r="D24" s="5">
        <v>2000</v>
      </c>
      <c r="E24" s="5">
        <v>26000</v>
      </c>
      <c r="F24" s="10">
        <v>26103</v>
      </c>
      <c r="G24" s="5" t="s">
        <v>66</v>
      </c>
      <c r="H24" s="13">
        <f>103801+49125</f>
        <v>152926</v>
      </c>
      <c r="I24" s="13">
        <f>103801+49125</f>
        <v>152926</v>
      </c>
      <c r="J24" s="13">
        <f>103801+49125</f>
        <v>152926</v>
      </c>
      <c r="K24" s="13">
        <f t="shared" ref="K24:M24" si="3">103801+49125</f>
        <v>152926</v>
      </c>
      <c r="L24" s="13">
        <f t="shared" si="3"/>
        <v>152926</v>
      </c>
      <c r="M24" s="13">
        <f t="shared" si="3"/>
        <v>152926</v>
      </c>
      <c r="N24" s="8"/>
      <c r="O24" s="20" t="s">
        <v>96</v>
      </c>
      <c r="P24" s="16" t="s">
        <v>94</v>
      </c>
      <c r="Q24" s="4">
        <v>45657</v>
      </c>
      <c r="R24" s="18" t="s">
        <v>95</v>
      </c>
    </row>
    <row r="25" spans="1:18" ht="45" x14ac:dyDescent="0.25">
      <c r="A25" s="3">
        <v>2024</v>
      </c>
      <c r="B25" s="4">
        <v>45566</v>
      </c>
      <c r="C25" s="4">
        <v>45657</v>
      </c>
      <c r="D25" s="7">
        <v>2000</v>
      </c>
      <c r="E25" s="7">
        <v>27000</v>
      </c>
      <c r="F25" s="3">
        <v>27101</v>
      </c>
      <c r="G25" s="7" t="s">
        <v>67</v>
      </c>
      <c r="H25" s="14">
        <f>79116</f>
        <v>79116</v>
      </c>
      <c r="I25" s="14">
        <f>79116</f>
        <v>79116</v>
      </c>
      <c r="J25" s="14">
        <f>79116</f>
        <v>79116</v>
      </c>
      <c r="K25" s="14">
        <f t="shared" ref="K25:M25" si="4">79116</f>
        <v>79116</v>
      </c>
      <c r="L25" s="14">
        <f t="shared" si="4"/>
        <v>79116</v>
      </c>
      <c r="M25" s="14">
        <f t="shared" si="4"/>
        <v>79116</v>
      </c>
      <c r="N25" s="8"/>
      <c r="O25" s="20" t="s">
        <v>96</v>
      </c>
      <c r="P25" s="17" t="s">
        <v>94</v>
      </c>
      <c r="Q25" s="4">
        <v>45657</v>
      </c>
      <c r="R25" s="19" t="s">
        <v>95</v>
      </c>
    </row>
    <row r="26" spans="1:18" ht="45" x14ac:dyDescent="0.25">
      <c r="A26" s="3">
        <v>2024</v>
      </c>
      <c r="B26" s="4">
        <v>45566</v>
      </c>
      <c r="C26" s="4">
        <v>45657</v>
      </c>
      <c r="D26" s="7">
        <v>2000</v>
      </c>
      <c r="E26" s="7">
        <v>27000</v>
      </c>
      <c r="F26" s="3">
        <v>27301</v>
      </c>
      <c r="G26" s="7" t="s">
        <v>68</v>
      </c>
      <c r="H26" s="14">
        <f>19000</f>
        <v>19000</v>
      </c>
      <c r="I26" s="14">
        <f>19000</f>
        <v>19000</v>
      </c>
      <c r="J26" s="14">
        <f>19000</f>
        <v>19000</v>
      </c>
      <c r="K26" s="14">
        <f>19000</f>
        <v>19000</v>
      </c>
      <c r="L26" s="14">
        <f>19000</f>
        <v>19000</v>
      </c>
      <c r="M26" s="14">
        <f>19000</f>
        <v>19000</v>
      </c>
      <c r="N26" s="8"/>
      <c r="O26" s="20" t="s">
        <v>96</v>
      </c>
      <c r="P26" s="17" t="s">
        <v>94</v>
      </c>
      <c r="Q26" s="4">
        <v>45657</v>
      </c>
      <c r="R26" s="19" t="s">
        <v>95</v>
      </c>
    </row>
    <row r="27" spans="1:18" ht="45" x14ac:dyDescent="0.25">
      <c r="A27" s="3">
        <v>2024</v>
      </c>
      <c r="B27" s="4">
        <v>45566</v>
      </c>
      <c r="C27" s="4">
        <v>45657</v>
      </c>
      <c r="D27" s="7">
        <v>2000</v>
      </c>
      <c r="E27" s="7">
        <v>29000</v>
      </c>
      <c r="F27" s="3">
        <v>29401</v>
      </c>
      <c r="G27" s="7" t="s">
        <v>69</v>
      </c>
      <c r="H27" s="14">
        <f>146050</f>
        <v>146050</v>
      </c>
      <c r="I27" s="14">
        <f>146050</f>
        <v>146050</v>
      </c>
      <c r="J27" s="14">
        <f>146050</f>
        <v>146050</v>
      </c>
      <c r="K27" s="14">
        <f t="shared" ref="K27:M27" si="5">146050</f>
        <v>146050</v>
      </c>
      <c r="L27" s="14">
        <f t="shared" si="5"/>
        <v>146050</v>
      </c>
      <c r="M27" s="14">
        <f t="shared" si="5"/>
        <v>146050</v>
      </c>
      <c r="N27" s="8"/>
      <c r="O27" s="20" t="s">
        <v>96</v>
      </c>
      <c r="P27" s="17" t="s">
        <v>94</v>
      </c>
      <c r="Q27" s="4">
        <v>45657</v>
      </c>
      <c r="R27" s="19" t="s">
        <v>95</v>
      </c>
    </row>
    <row r="28" spans="1:18" ht="45" x14ac:dyDescent="0.25">
      <c r="A28" s="2">
        <v>2024</v>
      </c>
      <c r="B28" s="4">
        <v>45566</v>
      </c>
      <c r="C28" s="4">
        <v>45657</v>
      </c>
      <c r="D28" s="6">
        <v>3000</v>
      </c>
      <c r="E28" s="6">
        <v>31000</v>
      </c>
      <c r="F28" s="10">
        <v>31101</v>
      </c>
      <c r="G28" s="5" t="s">
        <v>70</v>
      </c>
      <c r="H28" s="13">
        <v>579947</v>
      </c>
      <c r="I28" s="13">
        <v>579947</v>
      </c>
      <c r="J28" s="13">
        <v>579947</v>
      </c>
      <c r="K28" s="13">
        <v>579947</v>
      </c>
      <c r="L28" s="13">
        <v>579947</v>
      </c>
      <c r="M28" s="13">
        <v>579947</v>
      </c>
      <c r="N28" s="8"/>
      <c r="O28" s="20" t="s">
        <v>96</v>
      </c>
      <c r="P28" s="16" t="s">
        <v>94</v>
      </c>
      <c r="Q28" s="4">
        <v>45657</v>
      </c>
      <c r="R28" s="18" t="s">
        <v>95</v>
      </c>
    </row>
    <row r="29" spans="1:18" ht="45" x14ac:dyDescent="0.25">
      <c r="A29" s="2">
        <v>2024</v>
      </c>
      <c r="B29" s="4">
        <v>45566</v>
      </c>
      <c r="C29" s="4">
        <v>45657</v>
      </c>
      <c r="D29" s="6">
        <v>3000</v>
      </c>
      <c r="E29" s="5">
        <v>31000</v>
      </c>
      <c r="F29" s="10">
        <v>31701</v>
      </c>
      <c r="G29" s="5" t="s">
        <v>71</v>
      </c>
      <c r="H29" s="13">
        <v>336000</v>
      </c>
      <c r="I29" s="13">
        <v>336000</v>
      </c>
      <c r="J29" s="13">
        <v>336000</v>
      </c>
      <c r="K29" s="13">
        <v>336000</v>
      </c>
      <c r="L29" s="13">
        <v>336000</v>
      </c>
      <c r="M29" s="13">
        <v>336000</v>
      </c>
      <c r="N29" s="8"/>
      <c r="O29" s="20" t="s">
        <v>96</v>
      </c>
      <c r="P29" s="16" t="s">
        <v>94</v>
      </c>
      <c r="Q29" s="4">
        <v>45657</v>
      </c>
      <c r="R29" s="18" t="s">
        <v>95</v>
      </c>
    </row>
    <row r="30" spans="1:18" ht="45" x14ac:dyDescent="0.25">
      <c r="A30" s="3">
        <v>2024</v>
      </c>
      <c r="B30" s="4">
        <v>45566</v>
      </c>
      <c r="C30" s="4">
        <v>45657</v>
      </c>
      <c r="D30" s="7">
        <v>3000</v>
      </c>
      <c r="E30" s="7">
        <v>33000</v>
      </c>
      <c r="F30" s="3">
        <v>31801</v>
      </c>
      <c r="G30" s="7" t="s">
        <v>72</v>
      </c>
      <c r="H30" s="14">
        <f>3000</f>
        <v>3000</v>
      </c>
      <c r="I30" s="14">
        <f>3000</f>
        <v>3000</v>
      </c>
      <c r="J30" s="14">
        <f>3000</f>
        <v>3000</v>
      </c>
      <c r="K30" s="14">
        <f>3000</f>
        <v>3000</v>
      </c>
      <c r="L30" s="14">
        <f>3000</f>
        <v>3000</v>
      </c>
      <c r="M30" s="14">
        <f>3000</f>
        <v>3000</v>
      </c>
      <c r="N30" s="8"/>
      <c r="O30" s="20" t="s">
        <v>96</v>
      </c>
      <c r="P30" s="17" t="s">
        <v>94</v>
      </c>
      <c r="Q30" s="4">
        <v>45657</v>
      </c>
      <c r="R30" s="19" t="s">
        <v>95</v>
      </c>
    </row>
    <row r="31" spans="1:18" ht="45" x14ac:dyDescent="0.25">
      <c r="A31" s="2">
        <v>2024</v>
      </c>
      <c r="B31" s="4">
        <v>45566</v>
      </c>
      <c r="C31" s="4">
        <v>45657</v>
      </c>
      <c r="D31" s="6">
        <v>3000</v>
      </c>
      <c r="E31" s="6">
        <v>33000</v>
      </c>
      <c r="F31" s="10">
        <v>33104</v>
      </c>
      <c r="G31" s="5" t="s">
        <v>73</v>
      </c>
      <c r="H31" s="13">
        <v>20000</v>
      </c>
      <c r="I31" s="13">
        <v>20001</v>
      </c>
      <c r="J31" s="13">
        <v>20002</v>
      </c>
      <c r="K31" s="13">
        <v>20003</v>
      </c>
      <c r="L31" s="13">
        <v>20004</v>
      </c>
      <c r="M31" s="13">
        <v>20005</v>
      </c>
      <c r="N31" s="8"/>
      <c r="O31" s="20" t="s">
        <v>96</v>
      </c>
      <c r="P31" s="16" t="s">
        <v>94</v>
      </c>
      <c r="Q31" s="4">
        <v>45657</v>
      </c>
      <c r="R31" s="18" t="s">
        <v>95</v>
      </c>
    </row>
    <row r="32" spans="1:18" ht="45" x14ac:dyDescent="0.25">
      <c r="A32" s="2">
        <v>2024</v>
      </c>
      <c r="B32" s="4">
        <v>45566</v>
      </c>
      <c r="C32" s="4">
        <v>45657</v>
      </c>
      <c r="D32" s="6">
        <v>3000</v>
      </c>
      <c r="E32" s="6">
        <v>33000</v>
      </c>
      <c r="F32" s="10">
        <v>33106</v>
      </c>
      <c r="G32" s="5" t="s">
        <v>74</v>
      </c>
      <c r="H32" s="13">
        <f>150000+134648</f>
        <v>284648</v>
      </c>
      <c r="I32" s="13">
        <f>150000+134648</f>
        <v>284648</v>
      </c>
      <c r="J32" s="13">
        <f t="shared" ref="J32:M32" si="6">150000+134648</f>
        <v>284648</v>
      </c>
      <c r="K32" s="13">
        <f t="shared" si="6"/>
        <v>284648</v>
      </c>
      <c r="L32" s="13">
        <f t="shared" si="6"/>
        <v>284648</v>
      </c>
      <c r="M32" s="13">
        <f t="shared" si="6"/>
        <v>284648</v>
      </c>
      <c r="N32" s="8"/>
      <c r="O32" s="20" t="s">
        <v>96</v>
      </c>
      <c r="P32" s="16" t="s">
        <v>94</v>
      </c>
      <c r="Q32" s="4">
        <v>45657</v>
      </c>
      <c r="R32" s="18" t="s">
        <v>95</v>
      </c>
    </row>
    <row r="33" spans="1:18" ht="45" x14ac:dyDescent="0.25">
      <c r="A33" s="2">
        <v>2024</v>
      </c>
      <c r="B33" s="4">
        <v>45566</v>
      </c>
      <c r="C33" s="4">
        <v>45657</v>
      </c>
      <c r="D33" s="6">
        <v>3000</v>
      </c>
      <c r="E33" s="6">
        <v>33000</v>
      </c>
      <c r="F33" s="10">
        <v>33304</v>
      </c>
      <c r="G33" s="5" t="s">
        <v>75</v>
      </c>
      <c r="H33" s="13">
        <v>4500</v>
      </c>
      <c r="I33" s="13">
        <v>4501</v>
      </c>
      <c r="J33" s="13">
        <v>4502</v>
      </c>
      <c r="K33" s="13">
        <v>4503</v>
      </c>
      <c r="L33" s="13">
        <v>4504</v>
      </c>
      <c r="M33" s="13">
        <v>4505</v>
      </c>
      <c r="N33" s="8"/>
      <c r="O33" s="20" t="s">
        <v>96</v>
      </c>
      <c r="P33" s="16" t="s">
        <v>94</v>
      </c>
      <c r="Q33" s="4">
        <v>45657</v>
      </c>
      <c r="R33" s="18" t="s">
        <v>95</v>
      </c>
    </row>
    <row r="34" spans="1:18" ht="45" x14ac:dyDescent="0.25">
      <c r="A34" s="2">
        <v>2024</v>
      </c>
      <c r="B34" s="4">
        <v>45566</v>
      </c>
      <c r="C34" s="4">
        <v>45657</v>
      </c>
      <c r="D34" s="6">
        <v>3000</v>
      </c>
      <c r="E34" s="6">
        <v>34000</v>
      </c>
      <c r="F34" s="10">
        <v>33401</v>
      </c>
      <c r="G34" s="5" t="s">
        <v>76</v>
      </c>
      <c r="H34" s="13">
        <f>166868+113937</f>
        <v>280805</v>
      </c>
      <c r="I34" s="13">
        <f>166868+113937</f>
        <v>280805</v>
      </c>
      <c r="J34" s="13">
        <f t="shared" ref="J34:M34" si="7">166868+113937</f>
        <v>280805</v>
      </c>
      <c r="K34" s="13">
        <f t="shared" si="7"/>
        <v>280805</v>
      </c>
      <c r="L34" s="13">
        <f t="shared" si="7"/>
        <v>280805</v>
      </c>
      <c r="M34" s="13">
        <f t="shared" si="7"/>
        <v>280805</v>
      </c>
      <c r="N34" s="8"/>
      <c r="O34" s="20" t="s">
        <v>96</v>
      </c>
      <c r="P34" s="16" t="s">
        <v>94</v>
      </c>
      <c r="Q34" s="4">
        <v>45657</v>
      </c>
      <c r="R34" s="18" t="s">
        <v>95</v>
      </c>
    </row>
    <row r="35" spans="1:18" ht="45" x14ac:dyDescent="0.25">
      <c r="A35" s="2">
        <v>2024</v>
      </c>
      <c r="B35" s="4">
        <v>45566</v>
      </c>
      <c r="C35" s="4">
        <v>45657</v>
      </c>
      <c r="D35" s="6">
        <v>3000</v>
      </c>
      <c r="E35" s="6">
        <v>34000</v>
      </c>
      <c r="F35" s="10">
        <v>34102</v>
      </c>
      <c r="G35" s="5" t="s">
        <v>77</v>
      </c>
      <c r="H35" s="13">
        <v>14700</v>
      </c>
      <c r="I35" s="13">
        <v>14700</v>
      </c>
      <c r="J35" s="13">
        <v>14700</v>
      </c>
      <c r="K35" s="13">
        <v>14700</v>
      </c>
      <c r="L35" s="13">
        <v>14700</v>
      </c>
      <c r="M35" s="13">
        <v>14700</v>
      </c>
      <c r="N35" s="8"/>
      <c r="O35" s="20" t="s">
        <v>96</v>
      </c>
      <c r="P35" s="16" t="s">
        <v>94</v>
      </c>
      <c r="Q35" s="4">
        <v>45657</v>
      </c>
      <c r="R35" s="18" t="s">
        <v>95</v>
      </c>
    </row>
    <row r="36" spans="1:18" ht="45" x14ac:dyDescent="0.25">
      <c r="A36" s="2">
        <v>2024</v>
      </c>
      <c r="B36" s="4">
        <v>45566</v>
      </c>
      <c r="C36" s="4">
        <v>45657</v>
      </c>
      <c r="D36" s="6">
        <v>3000</v>
      </c>
      <c r="E36" s="5">
        <v>35000</v>
      </c>
      <c r="F36" s="10">
        <v>34501</v>
      </c>
      <c r="G36" s="5" t="s">
        <v>78</v>
      </c>
      <c r="H36" s="13">
        <v>51885</v>
      </c>
      <c r="I36" s="13">
        <v>51885</v>
      </c>
      <c r="J36" s="13">
        <v>51885</v>
      </c>
      <c r="K36" s="13">
        <v>51885</v>
      </c>
      <c r="L36" s="13">
        <v>51885</v>
      </c>
      <c r="M36" s="13">
        <v>51885</v>
      </c>
      <c r="N36" s="8"/>
      <c r="O36" s="20" t="s">
        <v>96</v>
      </c>
      <c r="P36" s="16" t="s">
        <v>94</v>
      </c>
      <c r="Q36" s="4">
        <v>45657</v>
      </c>
      <c r="R36" s="18" t="s">
        <v>95</v>
      </c>
    </row>
    <row r="37" spans="1:18" ht="45" x14ac:dyDescent="0.25">
      <c r="A37" s="2">
        <v>2024</v>
      </c>
      <c r="B37" s="4">
        <v>45566</v>
      </c>
      <c r="C37" s="4">
        <v>45657</v>
      </c>
      <c r="D37" s="6">
        <v>3000</v>
      </c>
      <c r="E37" s="6">
        <v>35000</v>
      </c>
      <c r="F37" s="10">
        <v>35102</v>
      </c>
      <c r="G37" s="5" t="s">
        <v>79</v>
      </c>
      <c r="H37" s="13">
        <v>300000</v>
      </c>
      <c r="I37" s="13">
        <v>300000</v>
      </c>
      <c r="J37" s="13">
        <v>300000</v>
      </c>
      <c r="K37" s="13">
        <v>300000</v>
      </c>
      <c r="L37" s="13">
        <v>300000</v>
      </c>
      <c r="M37" s="13">
        <v>300000</v>
      </c>
      <c r="N37" s="8"/>
      <c r="O37" s="20" t="s">
        <v>96</v>
      </c>
      <c r="P37" s="16" t="s">
        <v>94</v>
      </c>
      <c r="Q37" s="4">
        <v>45657</v>
      </c>
      <c r="R37" s="18" t="s">
        <v>95</v>
      </c>
    </row>
    <row r="38" spans="1:18" ht="45" x14ac:dyDescent="0.25">
      <c r="A38" s="3">
        <v>2024</v>
      </c>
      <c r="B38" s="4">
        <v>45566</v>
      </c>
      <c r="C38" s="4">
        <v>45657</v>
      </c>
      <c r="D38" s="7">
        <v>3000</v>
      </c>
      <c r="E38" s="7">
        <v>35000</v>
      </c>
      <c r="F38" s="3">
        <v>35201</v>
      </c>
      <c r="G38" s="7" t="s">
        <v>80</v>
      </c>
      <c r="H38" s="14">
        <v>49178</v>
      </c>
      <c r="I38" s="14">
        <v>49178</v>
      </c>
      <c r="J38" s="14">
        <v>49178</v>
      </c>
      <c r="K38" s="14">
        <v>49178</v>
      </c>
      <c r="L38" s="14">
        <v>49178</v>
      </c>
      <c r="M38" s="14">
        <v>49178</v>
      </c>
      <c r="N38" s="8"/>
      <c r="O38" s="20" t="s">
        <v>96</v>
      </c>
      <c r="P38" s="17" t="s">
        <v>94</v>
      </c>
      <c r="Q38" s="4">
        <v>45657</v>
      </c>
      <c r="R38" s="19" t="s">
        <v>95</v>
      </c>
    </row>
    <row r="39" spans="1:18" ht="45" x14ac:dyDescent="0.25">
      <c r="A39" s="2">
        <v>2024</v>
      </c>
      <c r="B39" s="4">
        <v>45566</v>
      </c>
      <c r="C39" s="4">
        <v>45657</v>
      </c>
      <c r="D39" s="6">
        <v>3000</v>
      </c>
      <c r="E39" s="6">
        <v>35000</v>
      </c>
      <c r="F39" s="10">
        <v>35501</v>
      </c>
      <c r="G39" s="5" t="s">
        <v>81</v>
      </c>
      <c r="H39" s="13">
        <v>90000</v>
      </c>
      <c r="I39" s="13">
        <v>90000</v>
      </c>
      <c r="J39" s="13">
        <v>90000</v>
      </c>
      <c r="K39" s="13">
        <v>90000</v>
      </c>
      <c r="L39" s="13">
        <v>90000</v>
      </c>
      <c r="M39" s="13">
        <v>90000</v>
      </c>
      <c r="N39" s="8"/>
      <c r="O39" s="20" t="s">
        <v>96</v>
      </c>
      <c r="P39" s="16" t="s">
        <v>94</v>
      </c>
      <c r="Q39" s="4">
        <v>45657</v>
      </c>
      <c r="R39" s="18" t="s">
        <v>95</v>
      </c>
    </row>
    <row r="40" spans="1:18" ht="45" x14ac:dyDescent="0.25">
      <c r="A40" s="2">
        <v>2024</v>
      </c>
      <c r="B40" s="4">
        <v>45566</v>
      </c>
      <c r="C40" s="4">
        <v>45657</v>
      </c>
      <c r="D40" s="6">
        <v>3000</v>
      </c>
      <c r="E40" s="6">
        <v>36000</v>
      </c>
      <c r="F40" s="10">
        <v>35701</v>
      </c>
      <c r="G40" s="5" t="s">
        <v>82</v>
      </c>
      <c r="H40" s="13">
        <v>42000</v>
      </c>
      <c r="I40" s="13">
        <v>42000</v>
      </c>
      <c r="J40" s="13">
        <v>42000</v>
      </c>
      <c r="K40" s="13">
        <v>42000</v>
      </c>
      <c r="L40" s="13">
        <v>42000</v>
      </c>
      <c r="M40" s="13">
        <v>42000</v>
      </c>
      <c r="N40" s="8"/>
      <c r="O40" s="20" t="s">
        <v>96</v>
      </c>
      <c r="P40" s="16" t="s">
        <v>94</v>
      </c>
      <c r="Q40" s="4">
        <v>45657</v>
      </c>
      <c r="R40" s="18" t="s">
        <v>95</v>
      </c>
    </row>
    <row r="41" spans="1:18" ht="45" x14ac:dyDescent="0.25">
      <c r="A41" s="3">
        <v>2024</v>
      </c>
      <c r="B41" s="4">
        <v>45566</v>
      </c>
      <c r="C41" s="4">
        <v>45657</v>
      </c>
      <c r="D41" s="7">
        <v>3000</v>
      </c>
      <c r="E41" s="7">
        <v>37000</v>
      </c>
      <c r="F41" s="3">
        <v>37204</v>
      </c>
      <c r="G41" s="7" t="s">
        <v>83</v>
      </c>
      <c r="H41" s="14">
        <f>11560+19000</f>
        <v>30560</v>
      </c>
      <c r="I41" s="14">
        <f>11560+19000</f>
        <v>30560</v>
      </c>
      <c r="J41" s="14">
        <f t="shared" ref="J41:M41" si="8">11560+19000</f>
        <v>30560</v>
      </c>
      <c r="K41" s="14">
        <f t="shared" si="8"/>
        <v>30560</v>
      </c>
      <c r="L41" s="14">
        <f t="shared" si="8"/>
        <v>30560</v>
      </c>
      <c r="M41" s="14">
        <f t="shared" si="8"/>
        <v>30560</v>
      </c>
      <c r="N41" s="8"/>
      <c r="O41" s="20" t="s">
        <v>96</v>
      </c>
      <c r="P41" s="17" t="s">
        <v>94</v>
      </c>
      <c r="Q41" s="4">
        <v>45657</v>
      </c>
      <c r="R41" s="19" t="s">
        <v>95</v>
      </c>
    </row>
    <row r="42" spans="1:18" ht="45" x14ac:dyDescent="0.25">
      <c r="A42" s="2">
        <v>2024</v>
      </c>
      <c r="B42" s="4">
        <v>45566</v>
      </c>
      <c r="C42" s="4">
        <v>45657</v>
      </c>
      <c r="D42" s="6">
        <v>3000</v>
      </c>
      <c r="E42" s="5">
        <v>37000</v>
      </c>
      <c r="F42" s="10">
        <v>37401</v>
      </c>
      <c r="G42" s="5" t="s">
        <v>84</v>
      </c>
      <c r="H42" s="13">
        <f>5835+6060</f>
        <v>11895</v>
      </c>
      <c r="I42" s="13">
        <f>5835+6060</f>
        <v>11895</v>
      </c>
      <c r="J42" s="13">
        <f t="shared" ref="J42:M42" si="9">5835+6060</f>
        <v>11895</v>
      </c>
      <c r="K42" s="13">
        <f t="shared" si="9"/>
        <v>11895</v>
      </c>
      <c r="L42" s="13">
        <f t="shared" si="9"/>
        <v>11895</v>
      </c>
      <c r="M42" s="13">
        <f t="shared" si="9"/>
        <v>11895</v>
      </c>
      <c r="N42" s="8"/>
      <c r="O42" s="20" t="s">
        <v>96</v>
      </c>
      <c r="P42" s="16" t="s">
        <v>94</v>
      </c>
      <c r="Q42" s="4">
        <v>45657</v>
      </c>
      <c r="R42" s="18" t="s">
        <v>95</v>
      </c>
    </row>
    <row r="43" spans="1:18" ht="45" x14ac:dyDescent="0.25">
      <c r="A43" s="2">
        <v>2024</v>
      </c>
      <c r="B43" s="4">
        <v>45566</v>
      </c>
      <c r="C43" s="4">
        <v>45657</v>
      </c>
      <c r="D43" s="6">
        <v>3000</v>
      </c>
      <c r="E43" s="6">
        <v>38000</v>
      </c>
      <c r="F43" s="10">
        <v>37501</v>
      </c>
      <c r="G43" s="5" t="s">
        <v>85</v>
      </c>
      <c r="H43" s="13">
        <f>27200+49621</f>
        <v>76821</v>
      </c>
      <c r="I43" s="13">
        <f>27200+49621</f>
        <v>76821</v>
      </c>
      <c r="J43" s="13">
        <f t="shared" ref="J43:M43" si="10">27200+49621</f>
        <v>76821</v>
      </c>
      <c r="K43" s="13">
        <f t="shared" si="10"/>
        <v>76821</v>
      </c>
      <c r="L43" s="13">
        <f t="shared" si="10"/>
        <v>76821</v>
      </c>
      <c r="M43" s="13">
        <f t="shared" si="10"/>
        <v>76821</v>
      </c>
      <c r="N43" s="8"/>
      <c r="O43" s="20" t="s">
        <v>96</v>
      </c>
      <c r="P43" s="16" t="s">
        <v>94</v>
      </c>
      <c r="Q43" s="4">
        <v>45657</v>
      </c>
      <c r="R43" s="18" t="s">
        <v>95</v>
      </c>
    </row>
    <row r="44" spans="1:18" ht="45" x14ac:dyDescent="0.25">
      <c r="A44" s="3">
        <v>2024</v>
      </c>
      <c r="B44" s="4">
        <v>45566</v>
      </c>
      <c r="C44" s="4">
        <v>45657</v>
      </c>
      <c r="D44" s="7">
        <v>3000</v>
      </c>
      <c r="E44" s="7">
        <v>39000</v>
      </c>
      <c r="F44" s="3">
        <v>38301</v>
      </c>
      <c r="G44" s="7" t="s">
        <v>86</v>
      </c>
      <c r="H44" s="14">
        <f>59000+152000+41937</f>
        <v>252937</v>
      </c>
      <c r="I44" s="14">
        <f>59000+152000+41937</f>
        <v>252937</v>
      </c>
      <c r="J44" s="14">
        <f t="shared" ref="J44:M44" si="11">59000+152000+41937</f>
        <v>252937</v>
      </c>
      <c r="K44" s="14">
        <f t="shared" si="11"/>
        <v>252937</v>
      </c>
      <c r="L44" s="14">
        <f t="shared" si="11"/>
        <v>252937</v>
      </c>
      <c r="M44" s="14">
        <f t="shared" si="11"/>
        <v>252937</v>
      </c>
      <c r="N44" s="8"/>
      <c r="O44" s="20" t="s">
        <v>96</v>
      </c>
      <c r="P44" s="17" t="s">
        <v>94</v>
      </c>
      <c r="Q44" s="4">
        <v>45657</v>
      </c>
      <c r="R44" s="19" t="s">
        <v>95</v>
      </c>
    </row>
    <row r="45" spans="1:18" ht="45" x14ac:dyDescent="0.25">
      <c r="A45" s="2">
        <v>2024</v>
      </c>
      <c r="B45" s="4">
        <v>45566</v>
      </c>
      <c r="C45" s="4">
        <v>45657</v>
      </c>
      <c r="D45" s="6">
        <v>3000</v>
      </c>
      <c r="E45" s="6">
        <v>39000</v>
      </c>
      <c r="F45" s="10">
        <v>39202</v>
      </c>
      <c r="G45" s="5" t="s">
        <v>87</v>
      </c>
      <c r="H45" s="13">
        <v>18000</v>
      </c>
      <c r="I45" s="13">
        <v>18000</v>
      </c>
      <c r="J45" s="13">
        <v>18000</v>
      </c>
      <c r="K45" s="13">
        <v>18000</v>
      </c>
      <c r="L45" s="13">
        <v>18000</v>
      </c>
      <c r="M45" s="13">
        <v>18000</v>
      </c>
      <c r="N45" s="8"/>
      <c r="O45" s="20" t="s">
        <v>96</v>
      </c>
      <c r="P45" s="16" t="s">
        <v>94</v>
      </c>
      <c r="Q45" s="4">
        <v>45657</v>
      </c>
      <c r="R45" s="18" t="s">
        <v>95</v>
      </c>
    </row>
    <row r="46" spans="1:18" ht="45" x14ac:dyDescent="0.25">
      <c r="A46" s="2">
        <v>2024</v>
      </c>
      <c r="B46" s="4">
        <v>45566</v>
      </c>
      <c r="C46" s="4">
        <v>45657</v>
      </c>
      <c r="D46" s="6">
        <v>3000</v>
      </c>
      <c r="E46" s="6">
        <v>39000</v>
      </c>
      <c r="F46" s="10">
        <v>39203</v>
      </c>
      <c r="G46" s="5" t="s">
        <v>88</v>
      </c>
      <c r="H46" s="13">
        <v>3000</v>
      </c>
      <c r="I46" s="13">
        <v>3000</v>
      </c>
      <c r="J46" s="13">
        <v>3000</v>
      </c>
      <c r="K46" s="13">
        <v>3000</v>
      </c>
      <c r="L46" s="13">
        <v>3000</v>
      </c>
      <c r="M46" s="13">
        <v>3000</v>
      </c>
      <c r="N46" s="8"/>
      <c r="O46" s="20" t="s">
        <v>96</v>
      </c>
      <c r="P46" s="16" t="s">
        <v>94</v>
      </c>
      <c r="Q46" s="4">
        <v>45657</v>
      </c>
      <c r="R46" s="18" t="s">
        <v>95</v>
      </c>
    </row>
    <row r="47" spans="1:18" ht="45" x14ac:dyDescent="0.25">
      <c r="A47" s="2">
        <v>2024</v>
      </c>
      <c r="B47" s="4">
        <v>45566</v>
      </c>
      <c r="C47" s="4">
        <v>45657</v>
      </c>
      <c r="D47" s="6">
        <v>3000</v>
      </c>
      <c r="E47" s="6">
        <v>39000</v>
      </c>
      <c r="F47" s="10">
        <v>39206</v>
      </c>
      <c r="G47" s="5" t="s">
        <v>89</v>
      </c>
      <c r="H47" s="13">
        <v>18869</v>
      </c>
      <c r="I47" s="13">
        <v>18869</v>
      </c>
      <c r="J47" s="13">
        <v>18869</v>
      </c>
      <c r="K47" s="13">
        <v>18869</v>
      </c>
      <c r="L47" s="13">
        <v>18869</v>
      </c>
      <c r="M47" s="13">
        <v>18869</v>
      </c>
      <c r="N47" s="8"/>
      <c r="O47" s="20" t="s">
        <v>96</v>
      </c>
      <c r="P47" s="16" t="s">
        <v>94</v>
      </c>
      <c r="Q47" s="4">
        <v>45657</v>
      </c>
      <c r="R47" s="18" t="s">
        <v>95</v>
      </c>
    </row>
    <row r="48" spans="1:18" ht="45" x14ac:dyDescent="0.25">
      <c r="A48" s="2">
        <v>2024</v>
      </c>
      <c r="B48" s="4">
        <v>45566</v>
      </c>
      <c r="C48" s="4">
        <v>45657</v>
      </c>
      <c r="D48" s="6">
        <v>3000</v>
      </c>
      <c r="E48" s="6">
        <v>39000</v>
      </c>
      <c r="F48" s="10">
        <v>39801</v>
      </c>
      <c r="G48" s="5" t="s">
        <v>90</v>
      </c>
      <c r="H48" s="13">
        <v>349305</v>
      </c>
      <c r="I48" s="13">
        <v>349305</v>
      </c>
      <c r="J48" s="13">
        <v>349305</v>
      </c>
      <c r="K48" s="13">
        <v>349305</v>
      </c>
      <c r="L48" s="13">
        <v>349305</v>
      </c>
      <c r="M48" s="13">
        <v>349305</v>
      </c>
      <c r="N48" s="8"/>
      <c r="O48" s="20" t="s">
        <v>96</v>
      </c>
      <c r="P48" s="16" t="s">
        <v>94</v>
      </c>
      <c r="Q48" s="4">
        <v>45657</v>
      </c>
      <c r="R48" s="18" t="s">
        <v>95</v>
      </c>
    </row>
    <row r="49" spans="1:18" ht="45" x14ac:dyDescent="0.25">
      <c r="A49" s="2">
        <v>2024</v>
      </c>
      <c r="B49" s="4">
        <v>45566</v>
      </c>
      <c r="C49" s="4">
        <v>45657</v>
      </c>
      <c r="D49" s="6">
        <v>3000</v>
      </c>
      <c r="E49" s="6">
        <v>39000</v>
      </c>
      <c r="F49" s="10">
        <v>39901</v>
      </c>
      <c r="G49" s="5" t="s">
        <v>91</v>
      </c>
      <c r="H49" s="13">
        <v>180000</v>
      </c>
      <c r="I49" s="13">
        <v>180000</v>
      </c>
      <c r="J49" s="13">
        <v>180000</v>
      </c>
      <c r="K49" s="13">
        <v>180000</v>
      </c>
      <c r="L49" s="13">
        <v>180000</v>
      </c>
      <c r="M49" s="13">
        <v>180000</v>
      </c>
      <c r="N49" s="8"/>
      <c r="O49" s="20" t="s">
        <v>96</v>
      </c>
      <c r="P49" s="16" t="s">
        <v>94</v>
      </c>
      <c r="Q49" s="4">
        <v>45657</v>
      </c>
      <c r="R49" s="18" t="s">
        <v>95</v>
      </c>
    </row>
    <row r="50" spans="1:18" ht="45" x14ac:dyDescent="0.25">
      <c r="A50" s="2">
        <v>2024</v>
      </c>
      <c r="B50" s="4">
        <v>45566</v>
      </c>
      <c r="C50" s="4">
        <v>45657</v>
      </c>
      <c r="D50" s="6">
        <v>5000</v>
      </c>
      <c r="E50" s="6">
        <v>59000</v>
      </c>
      <c r="F50" s="10">
        <v>51501</v>
      </c>
      <c r="G50" s="5" t="s">
        <v>92</v>
      </c>
      <c r="H50" s="13">
        <f>15000+26300</f>
        <v>41300</v>
      </c>
      <c r="I50" s="13">
        <f>15000+26300</f>
        <v>41300</v>
      </c>
      <c r="J50" s="13">
        <f t="shared" ref="J50:M50" si="12">15000+26300</f>
        <v>41300</v>
      </c>
      <c r="K50" s="13">
        <f t="shared" si="12"/>
        <v>41300</v>
      </c>
      <c r="L50" s="13">
        <f t="shared" si="12"/>
        <v>41300</v>
      </c>
      <c r="M50" s="13">
        <f t="shared" si="12"/>
        <v>41300</v>
      </c>
      <c r="N50" s="8"/>
      <c r="O50" s="20" t="s">
        <v>96</v>
      </c>
      <c r="P50" s="16" t="s">
        <v>94</v>
      </c>
      <c r="Q50" s="4">
        <v>45657</v>
      </c>
      <c r="R50" s="18" t="s">
        <v>95</v>
      </c>
    </row>
    <row r="51" spans="1:18" ht="45" x14ac:dyDescent="0.25">
      <c r="A51" s="2">
        <v>2024</v>
      </c>
      <c r="B51" s="4">
        <v>45566</v>
      </c>
      <c r="C51" s="4">
        <v>45657</v>
      </c>
      <c r="D51" s="6">
        <v>5000</v>
      </c>
      <c r="E51" s="2">
        <v>59000</v>
      </c>
      <c r="F51" s="10">
        <v>59101</v>
      </c>
      <c r="G51" s="11" t="s">
        <v>93</v>
      </c>
      <c r="H51" s="13">
        <v>7960</v>
      </c>
      <c r="I51" s="13">
        <v>7961</v>
      </c>
      <c r="J51" s="13">
        <v>7962</v>
      </c>
      <c r="K51" s="13">
        <v>7963</v>
      </c>
      <c r="L51" s="13">
        <v>7964</v>
      </c>
      <c r="M51" s="13">
        <v>7965</v>
      </c>
      <c r="N51" s="8"/>
      <c r="O51" s="20" t="s">
        <v>96</v>
      </c>
      <c r="P51" s="16" t="s">
        <v>94</v>
      </c>
      <c r="Q51" s="4">
        <v>45657</v>
      </c>
      <c r="R51" s="18" t="s">
        <v>95</v>
      </c>
    </row>
  </sheetData>
  <autoFilter ref="A7:R7"/>
  <mergeCells count="7">
    <mergeCell ref="A6:R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D8:D51 E8:E50 F8:F51">
      <formula1>0</formula1>
      <formula2>150</formula2>
    </dataValidation>
    <dataValidation type="textLength" allowBlank="1" showInputMessage="1" showErrorMessage="1" errorTitle="Formato incorrecto" error="El texto no puede pasar el límite de 1000 caracteres" sqref="G27:G51 G8:G25">
      <formula1>0</formula1>
      <formula2>1000</formula2>
    </dataValidation>
    <dataValidation type="decimal" allowBlank="1" showInputMessage="1" showErrorMessage="1" errorTitle="Formato incorrecto" error="Sólo se permiten números de máximo 12 cifras" sqref="H8:M11 H13:M51">
      <formula1>-1000000000000</formula1>
      <formula2>1000000000000</formula2>
    </dataValidation>
    <dataValidation type="date" allowBlank="1" showInputMessage="1" showErrorMessage="1" errorTitle="Formato incorrecto" error="Sólo se permiten fechas en formato aaaa-mm-dd" sqref="P8:P51">
      <formula1>-1</formula1>
      <formula2>2958465</formula2>
    </dataValidation>
  </dataValidations>
  <hyperlinks>
    <hyperlink ref="O8" r:id="rId1"/>
    <hyperlink ref="O9:O51" r:id="rId2" display="https://so.secoem.michoacan.gob.mx/wp-content/uploads/2025/01/EstadoPresupuestoEgresos-Dic-2024.pdf"/>
  </hyperlinks>
  <pageMargins left="0.70866141732283472" right="0.70866141732283472" top="1.5104166666666667" bottom="0.74803149606299213" header="0.31496062992125984" footer="0.31496062992125984"/>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2024-03-15T17:20:58Z</dcterms:created>
  <dcterms:modified xsi:type="dcterms:W3CDTF">2025-01-23T23:35:56Z</dcterms:modified>
</cp:coreProperties>
</file>